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u\OneDrive\Desktop\Kivikuvand\2024\Projektid\Riigihanked\Võnnusaare Marimets, Rmk\Töös\Aktid\"/>
    </mc:Choice>
  </mc:AlternateContent>
  <xr:revisionPtr revIDLastSave="0" documentId="13_ncr:1_{2F05395E-3F5D-4EC9-874A-4418402378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ivikuvandi akt" sheetId="1" r:id="rId1"/>
    <sheet name="Mahtude muutus" sheetId="2" state="hidden" r:id="rId2"/>
  </sheets>
  <definedNames>
    <definedName name="_xlnm.Print_Area" localSheetId="0">'Kivikuvandi akt'!$A$1:$L$79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23" i="1"/>
  <c r="H22" i="1"/>
  <c r="H20" i="1"/>
  <c r="K25" i="1"/>
  <c r="L25" i="1" s="1"/>
  <c r="K23" i="1"/>
  <c r="K22" i="1"/>
  <c r="K21" i="1"/>
  <c r="L21" i="1" s="1"/>
  <c r="K20" i="1"/>
  <c r="L20" i="1" s="1"/>
  <c r="L23" i="1"/>
  <c r="L22" i="1"/>
  <c r="J25" i="1"/>
  <c r="J23" i="1"/>
  <c r="J22" i="1"/>
  <c r="J20" i="1"/>
  <c r="J21" i="1"/>
  <c r="C46" i="1"/>
  <c r="C44" i="1"/>
  <c r="F25" i="1"/>
  <c r="F23" i="1"/>
  <c r="F22" i="1"/>
  <c r="F20" i="1"/>
  <c r="H21" i="1"/>
  <c r="F21" i="1"/>
  <c r="I44" i="1" l="1"/>
  <c r="I46" i="1" s="1"/>
  <c r="J45" i="1" s="1"/>
  <c r="C45" i="1"/>
  <c r="L43" i="1"/>
  <c r="K44" i="1" s="1"/>
  <c r="K46" i="1" s="1"/>
  <c r="K45" i="1" s="1"/>
  <c r="G44" i="1" l="1"/>
</calcChain>
</file>

<file path=xl/sharedStrings.xml><?xml version="1.0" encoding="utf-8"?>
<sst xmlns="http://schemas.openxmlformats.org/spreadsheetml/2006/main" count="70" uniqueCount="59">
  <si>
    <t>TELLIJA</t>
  </si>
  <si>
    <t>TÖÖVÕTJA</t>
  </si>
  <si>
    <t>KIVIKUVAND OÜ</t>
  </si>
  <si>
    <t>Reg.kood: 11438834</t>
  </si>
  <si>
    <t>E-post: andrus@kivikuvand.ee</t>
  </si>
  <si>
    <t xml:space="preserve">Objekt : </t>
  </si>
  <si>
    <t xml:space="preserve">Periood: </t>
  </si>
  <si>
    <t xml:space="preserve"> tööde üleandmise-vastuvõtmise kohta</t>
  </si>
  <si>
    <t>Jrk.                      nr.</t>
  </si>
  <si>
    <t>Tööde loetelu</t>
  </si>
  <si>
    <t>Lepinguline</t>
  </si>
  <si>
    <t>Eelnevalt akteeritud</t>
  </si>
  <si>
    <t>Käesolev akt</t>
  </si>
  <si>
    <t>Kokku koos käesoleva aktiga</t>
  </si>
  <si>
    <t>ühik</t>
  </si>
  <si>
    <t>maht</t>
  </si>
  <si>
    <t>ühikhind</t>
  </si>
  <si>
    <t>maksumus</t>
  </si>
  <si>
    <t>Kokku (käibemaksuta):</t>
  </si>
  <si>
    <t>Kokku (käibemaksuga):</t>
  </si>
  <si>
    <t>Tellija:</t>
  </si>
  <si>
    <t>Töövõtja:</t>
  </si>
  <si>
    <t>Andrus Sibul</t>
  </si>
  <si>
    <t>Leping :</t>
  </si>
  <si>
    <t>OMANIKUJÄRELEVALVE</t>
  </si>
  <si>
    <t>/allkirjastatud digitaalselt/</t>
  </si>
  <si>
    <t>Kuupäev: vastavalt viimasele digiallkirjale</t>
  </si>
  <si>
    <t>Telefon: 5578567</t>
  </si>
  <si>
    <t>obj.</t>
  </si>
  <si>
    <t>RIIGIMETSA MAJANDAMISE KESKUS</t>
  </si>
  <si>
    <t>Telefon: 6767500</t>
  </si>
  <si>
    <t>Sagadi küla, Haljala vald, 45403, Lääne- Virumaa</t>
  </si>
  <si>
    <t>Reg.kood: 70004459</t>
  </si>
  <si>
    <t>nr.1-18/2024/99</t>
  </si>
  <si>
    <t>Võnnussaare vaatetorni rekonstrueerimine</t>
  </si>
  <si>
    <t>TUULESUUND OÜ</t>
  </si>
  <si>
    <t xml:space="preserve">E-post: info@tuulesuund.ee </t>
  </si>
  <si>
    <t>Telefon: 53400328</t>
  </si>
  <si>
    <t>Kaevu 19, Tallinn, Harjumaa, 10112</t>
  </si>
  <si>
    <t>Reg.kood: 12090356</t>
  </si>
  <si>
    <t>Aia 23-4, Jõgeva, 48304</t>
  </si>
  <si>
    <t>Marju Pajumets</t>
  </si>
  <si>
    <r>
      <rPr>
        <b/>
        <sz val="10"/>
        <rFont val="Times New Roman"/>
        <family val="1"/>
        <charset val="186"/>
      </rPr>
      <t>Omanikujärelevalve</t>
    </r>
    <r>
      <rPr>
        <sz val="10"/>
        <rFont val="Times New Roman"/>
        <family val="1"/>
        <charset val="186"/>
      </rPr>
      <t>: Hendrik Kippar</t>
    </r>
  </si>
  <si>
    <t>Ettevalmistustööd: tööpiirkonna tähistamine, ajutise märgistuse paigaldamine, pinnaseolude hindamine,  taimestiku ja puude kaitsmine, laoplatside tähistamine ja piiramine</t>
  </si>
  <si>
    <t>töö</t>
  </si>
  <si>
    <t>1.</t>
  </si>
  <si>
    <t>Vana vaatetorni lammutamine ja utiliseerimine</t>
  </si>
  <si>
    <t>2.</t>
  </si>
  <si>
    <t>3.</t>
  </si>
  <si>
    <t>Vaatetorni ehitustööd</t>
  </si>
  <si>
    <t>4.</t>
  </si>
  <si>
    <t xml:space="preserve">Dokumentatsioon ja asjaajamine, vajalikud mõõdistused kasutusloa taotlemiseks </t>
  </si>
  <si>
    <t>Lisatööd</t>
  </si>
  <si>
    <t>Kruvivaiade paigaldus</t>
  </si>
  <si>
    <t>Käibemaks 22%:</t>
  </si>
  <si>
    <t>E-post: marju.pajumets@rmk.ee</t>
  </si>
  <si>
    <t>TEOSTATUD TÖÖDE AKT 2</t>
  </si>
  <si>
    <t>01.10- 04.11.2024</t>
  </si>
  <si>
    <t>A K T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</si>
</sst>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d/mmm/yyyy/\a/"/>
    <numFmt numFmtId="166" formatCode="#,##0.0"/>
    <numFmt numFmtId="167" formatCode="0.0"/>
  </numFmts>
  <fonts count="37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i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Trebuchet MS"/>
      <family val="2"/>
      <charset val="186"/>
    </font>
    <font>
      <sz val="9"/>
      <color indexed="8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0"/>
      <color rgb="FF252525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40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7" applyNumberFormat="0" applyFill="0" applyAlignment="0" applyProtection="0"/>
    <xf numFmtId="0" fontId="18" fillId="23" borderId="0" applyNumberFormat="0" applyBorder="0" applyAlignment="0" applyProtection="0"/>
    <xf numFmtId="0" fontId="1" fillId="0" borderId="0"/>
    <xf numFmtId="0" fontId="1" fillId="0" borderId="0"/>
    <xf numFmtId="0" fontId="1" fillId="22" borderId="8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7" fillId="25" borderId="0" applyNumberFormat="0" applyBorder="0" applyProtection="0">
      <alignment wrapText="1"/>
    </xf>
  </cellStyleXfs>
  <cellXfs count="121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2" fontId="2" fillId="0" borderId="0" xfId="38" applyNumberFormat="1" applyFont="1" applyAlignment="1">
      <alignment horizontal="left" vertical="top"/>
    </xf>
    <xf numFmtId="0" fontId="2" fillId="0" borderId="0" xfId="38" applyFont="1" applyAlignment="1">
      <alignment horizontal="left"/>
    </xf>
    <xf numFmtId="0" fontId="3" fillId="0" borderId="0" xfId="38" applyFont="1" applyAlignment="1">
      <alignment horizontal="left"/>
    </xf>
    <xf numFmtId="0" fontId="3" fillId="0" borderId="0" xfId="38" applyFont="1"/>
    <xf numFmtId="4" fontId="3" fillId="0" borderId="0" xfId="38" applyNumberFormat="1" applyFont="1"/>
    <xf numFmtId="0" fontId="2" fillId="0" borderId="0" xfId="38" applyFont="1"/>
    <xf numFmtId="1" fontId="2" fillId="0" borderId="0" xfId="38" applyNumberFormat="1" applyFont="1" applyAlignment="1">
      <alignment horizontal="left" vertical="top"/>
    </xf>
    <xf numFmtId="3" fontId="2" fillId="0" borderId="0" xfId="38" applyNumberFormat="1" applyFont="1" applyAlignment="1">
      <alignment horizontal="left"/>
    </xf>
    <xf numFmtId="164" fontId="3" fillId="0" borderId="0" xfId="38" applyNumberFormat="1" applyFont="1" applyAlignment="1">
      <alignment horizontal="left" vertical="center"/>
    </xf>
    <xf numFmtId="0" fontId="2" fillId="0" borderId="0" xfId="38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37" applyFont="1"/>
    <xf numFmtId="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166" fontId="3" fillId="0" borderId="20" xfId="0" applyNumberFormat="1" applyFont="1" applyBorder="1" applyAlignment="1">
      <alignment horizontal="center" vertical="center"/>
    </xf>
    <xf numFmtId="0" fontId="3" fillId="24" borderId="19" xfId="0" applyFont="1" applyFill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/>
    <xf numFmtId="0" fontId="3" fillId="0" borderId="18" xfId="0" applyFont="1" applyBorder="1"/>
    <xf numFmtId="0" fontId="3" fillId="0" borderId="20" xfId="0" applyFont="1" applyBorder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5" fillId="24" borderId="10" xfId="0" applyFont="1" applyFill="1" applyBorder="1" applyAlignment="1">
      <alignment horizontal="center" vertical="center"/>
    </xf>
    <xf numFmtId="4" fontId="2" fillId="0" borderId="0" xfId="38" applyNumberFormat="1" applyFont="1" applyAlignment="1">
      <alignment horizontal="left"/>
    </xf>
    <xf numFmtId="4" fontId="2" fillId="0" borderId="0" xfId="38" applyNumberFormat="1" applyFont="1"/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4" fontId="3" fillId="0" borderId="16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25" fillId="0" borderId="10" xfId="44" applyFont="1" applyFill="1" applyBorder="1" applyAlignment="1">
      <alignment horizontal="left" vertical="center" wrapText="1"/>
    </xf>
    <xf numFmtId="3" fontId="3" fillId="0" borderId="21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left" wrapText="1"/>
    </xf>
    <xf numFmtId="4" fontId="3" fillId="0" borderId="25" xfId="0" applyNumberFormat="1" applyFont="1" applyBorder="1" applyAlignment="1">
      <alignment horizontal="center" vertical="center"/>
    </xf>
    <xf numFmtId="4" fontId="3" fillId="0" borderId="26" xfId="0" applyNumberFormat="1" applyFont="1" applyBorder="1" applyAlignment="1">
      <alignment horizontal="center" vertical="center"/>
    </xf>
    <xf numFmtId="4" fontId="3" fillId="0" borderId="27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24" fillId="0" borderId="10" xfId="0" applyFont="1" applyBorder="1"/>
    <xf numFmtId="0" fontId="27" fillId="0" borderId="10" xfId="0" applyFont="1" applyBorder="1"/>
    <xf numFmtId="0" fontId="26" fillId="0" borderId="16" xfId="0" applyFont="1" applyBorder="1" applyAlignment="1">
      <alignment horizontal="left" wrapText="1"/>
    </xf>
    <xf numFmtId="0" fontId="26" fillId="0" borderId="16" xfId="0" applyFont="1" applyBorder="1" applyAlignment="1">
      <alignment horizontal="center" wrapText="1"/>
    </xf>
    <xf numFmtId="0" fontId="26" fillId="0" borderId="17" xfId="0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6" fontId="3" fillId="0" borderId="16" xfId="0" applyNumberFormat="1" applyFont="1" applyBorder="1" applyAlignment="1">
      <alignment horizontal="center" vertical="center"/>
    </xf>
    <xf numFmtId="0" fontId="27" fillId="0" borderId="18" xfId="0" applyFont="1" applyBorder="1"/>
    <xf numFmtId="0" fontId="24" fillId="0" borderId="0" xfId="0" applyFont="1"/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10" xfId="0" applyFont="1" applyBorder="1" applyAlignment="1">
      <alignment horizontal="center"/>
    </xf>
    <xf numFmtId="0" fontId="28" fillId="0" borderId="0" xfId="0" applyFont="1"/>
    <xf numFmtId="2" fontId="28" fillId="0" borderId="0" xfId="0" applyNumberFormat="1" applyFont="1"/>
    <xf numFmtId="0" fontId="29" fillId="0" borderId="0" xfId="0" applyFont="1"/>
    <xf numFmtId="2" fontId="30" fillId="0" borderId="0" xfId="0" applyNumberFormat="1" applyFont="1"/>
    <xf numFmtId="0" fontId="1" fillId="0" borderId="10" xfId="0" applyFont="1" applyBorder="1" applyAlignment="1">
      <alignment horizontal="left" vertical="center" wrapText="1"/>
    </xf>
    <xf numFmtId="0" fontId="0" fillId="0" borderId="10" xfId="0" applyBorder="1"/>
    <xf numFmtId="0" fontId="31" fillId="0" borderId="10" xfId="0" applyFont="1" applyBorder="1"/>
    <xf numFmtId="2" fontId="31" fillId="0" borderId="10" xfId="0" applyNumberFormat="1" applyFont="1" applyBorder="1"/>
    <xf numFmtId="3" fontId="3" fillId="0" borderId="13" xfId="0" applyNumberFormat="1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/>
    </xf>
    <xf numFmtId="167" fontId="3" fillId="0" borderId="13" xfId="0" applyNumberFormat="1" applyFont="1" applyBorder="1" applyAlignment="1">
      <alignment horizontal="center" vertical="center"/>
    </xf>
    <xf numFmtId="167" fontId="26" fillId="0" borderId="16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center" vertical="center"/>
    </xf>
    <xf numFmtId="0" fontId="32" fillId="0" borderId="0" xfId="0" applyFont="1"/>
    <xf numFmtId="0" fontId="33" fillId="0" borderId="10" xfId="0" applyFont="1" applyBorder="1"/>
    <xf numFmtId="0" fontId="33" fillId="0" borderId="0" xfId="0" applyFont="1" applyAlignment="1">
      <alignment wrapText="1"/>
    </xf>
    <xf numFmtId="0" fontId="34" fillId="0" borderId="10" xfId="0" applyFont="1" applyBorder="1"/>
    <xf numFmtId="0" fontId="35" fillId="0" borderId="10" xfId="0" applyFont="1" applyBorder="1"/>
    <xf numFmtId="4" fontId="36" fillId="0" borderId="10" xfId="0" applyNumberFormat="1" applyFont="1" applyBorder="1"/>
    <xf numFmtId="2" fontId="4" fillId="24" borderId="0" xfId="38" applyNumberFormat="1" applyFont="1" applyFill="1" applyAlignment="1">
      <alignment horizontal="center" vertical="top"/>
    </xf>
    <xf numFmtId="0" fontId="3" fillId="0" borderId="0" xfId="38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2" fillId="0" borderId="11" xfId="0" applyNumberFormat="1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4" fontId="3" fillId="0" borderId="11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4" fontId="2" fillId="0" borderId="22" xfId="0" applyNumberFormat="1" applyFont="1" applyBorder="1" applyAlignment="1">
      <alignment horizontal="right"/>
    </xf>
    <xf numFmtId="4" fontId="2" fillId="0" borderId="23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3" fillId="0" borderId="0" xfId="0" applyFont="1" applyAlignment="1">
      <alignment horizontal="center"/>
    </xf>
    <xf numFmtId="4" fontId="2" fillId="0" borderId="18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0" fontId="23" fillId="0" borderId="0" xfId="0" applyFont="1" applyAlignment="1">
      <alignment horizontal="center" wrapText="1"/>
    </xf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5 4 2 3" xfId="44" xr:uid="{00000000-0005-0000-0000-000017000000}"/>
    <cellStyle name="Accent6" xfId="24" xr:uid="{00000000-0005-0000-0000-000018000000}"/>
    <cellStyle name="Bad" xfId="25" xr:uid="{00000000-0005-0000-0000-000019000000}"/>
    <cellStyle name="Calculation" xfId="26" xr:uid="{00000000-0005-0000-0000-00001A000000}"/>
    <cellStyle name="Check Cell" xfId="27" xr:uid="{00000000-0005-0000-0000-00001B000000}"/>
    <cellStyle name="Explanatory Text" xfId="28" xr:uid="{00000000-0005-0000-0000-00001C000000}"/>
    <cellStyle name="Good" xfId="29" xr:uid="{00000000-0005-0000-0000-00001D000000}"/>
    <cellStyle name="Heading 1" xfId="30" xr:uid="{00000000-0005-0000-0000-00001E000000}"/>
    <cellStyle name="Heading 2" xfId="31" xr:uid="{00000000-0005-0000-0000-00001F000000}"/>
    <cellStyle name="Heading 3" xfId="32" xr:uid="{00000000-0005-0000-0000-000020000000}"/>
    <cellStyle name="Heading 4" xfId="33" xr:uid="{00000000-0005-0000-0000-000021000000}"/>
    <cellStyle name="Input" xfId="34" xr:uid="{00000000-0005-0000-0000-000022000000}"/>
    <cellStyle name="Linked Cell" xfId="35" xr:uid="{00000000-0005-0000-0000-000023000000}"/>
    <cellStyle name="Neutral" xfId="36" xr:uid="{00000000-0005-0000-0000-000024000000}"/>
    <cellStyle name="Normaallaad_09.2006" xfId="37" xr:uid="{00000000-0005-0000-0000-000025000000}"/>
    <cellStyle name="Normal" xfId="0" builtinId="0"/>
    <cellStyle name="Normal_Worksheet in UUS HANKETÖÖDE AKT" xfId="38" xr:uid="{00000000-0005-0000-0000-000027000000}"/>
    <cellStyle name="Note" xfId="39" xr:uid="{00000000-0005-0000-0000-000028000000}"/>
    <cellStyle name="Output" xfId="40" xr:uid="{00000000-0005-0000-0000-000029000000}"/>
    <cellStyle name="Title" xfId="41" xr:uid="{00000000-0005-0000-0000-00002A000000}"/>
    <cellStyle name="Total" xfId="42" xr:uid="{00000000-0005-0000-0000-00002B000000}"/>
    <cellStyle name="Warning Text" xfId="43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64845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886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180577F7-E2F8-4278-AF63-9B7F4477A835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EEC995AA-B270-4DD3-8E66-2C736CB51F76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8C4F38C4-3EEB-43D0-B48C-F070B67B2A7B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6FC2BA0-BA08-44A5-A58E-977D861F79AB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85B33E78-10A4-4EE1-A9C7-9E23F20C98E1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A69152E8-E70B-4576-B993-895C9D071870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A10F5554-72AD-44BA-B7D5-D0859FB34946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A726DC27-4555-4A70-87B7-8CF110DCF60C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DEAAA5F0-B7D6-48E0-84A5-76FFAC549505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57011788-EF5B-45FD-8068-6656E7E9706D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9BF0971-1F53-4217-BF53-B7FC93F95972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4D7347F7-A1D4-4C4D-9B70-91B0C3325FBC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C55AEE4D-86F8-4A81-A4F4-6443FC595F86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86A3931B-1E9F-489A-8344-B1F562EC02BD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25115B00-D20B-4FD2-8588-9A6A24C3BCA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73BCD84B-C080-4824-AB11-9FDA6694425C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1C93308B-B7F1-4B1D-9A36-5F5475E50369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1DE010D7-224F-4114-8821-0A3110CA995E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C2EA0B48-EE63-43BF-8165-46193FD0E869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A3494274-2C40-46ED-9FDA-D91B34CB722F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8504DC47-209A-4DB5-B5E7-5DA951FF44D9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7F15A8CB-CB90-4F3D-BA1E-E88561BF63A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D895CD0F-CA40-4D0F-9E36-703E07629CAA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E5A3DF2E-3601-4623-B5A9-14362D32675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23F62B7A-827C-411E-8E81-63062FA73250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FACA1725-BB4C-4794-BCC9-05AF5ED39E45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4F50FD48-F5EB-4944-91EE-34B06E9E4DE6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148C5781-8705-49CA-B836-15CD3903E35E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6CF8CB67-6E9A-4099-BE12-E78DFFAE5563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BE8C81A2-CF20-487D-9724-CAE47CAA22D2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C4A14718-B2EB-4ABF-B22B-2F2F0F2D1A84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55A2F711-438C-41A5-BE5A-6605541280B0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D79550D8-E40C-4EE4-ADB8-ECA55521C37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C659D9C5-7B61-4D7F-97AD-242D3CC3765B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1E16B36A-84F8-467D-877A-E14904F80002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38D52EF6-1EF5-4E9F-998D-528DCFEFA961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5E063CC1-9953-4F6F-B0B5-380683DACFF1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22B5550B-4147-4438-A74A-DBF200919BA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F993CDC9-7B63-4732-8FA9-ECE3D6B1CFD5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5887800-59BB-41FD-BC88-465BC4A9CAF8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F32E40A2-D982-42C4-A96D-29DF9DFDE830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5D67D731-F26D-4CD6-82FD-02AE03484332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E935AE8D-5FF4-4790-9822-D6B6EDDA0787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7F44A96B-01B0-4D33-BB5C-5660A95CC39C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AA609718-1ED7-40A7-B229-918D4A4262B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5EF38C58-A144-4C72-A035-0D2020F0F94A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EEBA0607-25EB-41F9-B94C-9BA3F40C876E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6A055640-52A6-4DB2-9CFC-66725140EBBA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B4C2132D-7801-4FA4-B30B-86AC426A2CEF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D237F6A0-0B9F-4486-96B4-E1647AA0DF63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6ACEB94F-495C-4BD8-A701-A68BA748CC67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A761DCCE-282B-4943-B48B-BC969ED3B4B3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F7E39A92-5058-49E8-8523-B44CD85ADD15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3C4B3762-0C61-4D69-8FE3-746E3D38684A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BD5BD57E-E6BE-4EBE-BA6A-4CF20BC0171B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AA588C5E-ACB8-4BFF-8F00-2B124FA4CE52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22872E76-820A-4218-BC1E-0185C0FA784C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A0BB0E23-AEAD-4C69-BA30-38A2B5145F0A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EB693244-AC54-46DF-9BE3-09B28A0C10D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9AD18FC7-526D-4A5F-A1ED-18424E8A369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5CEAB91-EB83-419B-8FB1-0F5FEAC193F7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818B3D6D-C72E-42FD-8639-02A81ED87D74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8CA34924-6588-4901-95B3-17F0DA06C89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334FA27C-973F-422A-A193-04173B06AA4B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257848FD-716D-4D6D-9873-E703BE879A87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30CC49DC-84B6-46E3-8DC7-7533097D7400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B2396CFA-83EA-45A3-9B22-6B4813E9C299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4E1CE1E7-CB2D-42A0-A04F-4B890C43EA1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4953DAFE-50BB-4300-B0AF-76A1BDAAE73E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2610B9A4-0E4C-46B8-A830-B7DE5954F263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4D6474C4-4487-453C-8268-BE771F570AC6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363299CD-1233-4DC4-8FA3-2B3D275CD619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57029898-B74D-4B58-AF7B-F760202306C2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E882096-5528-4613-8D97-0A5121113087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2BD4B799-5559-44AD-BC2A-646F9D347E4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3E69AC8A-0454-420B-BAF4-BBCB280CB190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A8AE2BAA-29D5-4E5A-B1DA-2FA6F9DAC330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2DF04B76-0C22-42F6-8C72-F5623D696D2F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70DC0300-8053-4B2A-8629-D7578B77114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8ED6B3CA-6807-4D2D-9221-CAB96D9C8C36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507F88A5-BC87-4725-8816-989FAF2ED9FE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A24AD3C6-C60F-4815-BAB0-15142F45FCBC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B128E17D-372F-44E9-9B0D-9F3601444CCF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A961A37E-AC40-4E62-B8D4-3280BD91C127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A7E17084-B61A-4F0D-B22B-A9A33ABD4571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5071F08B-CA1D-43D3-8CD0-BBD67F691482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A4A453B1-C249-4AEE-8F6B-3ED36103B5A9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311F2139-3F0C-414A-80BE-97788E751FE7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E0C8C824-0C58-4573-80C5-4F7AD826BB84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9FB216D2-8AF2-4FD8-A2D8-50C8008410F7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C45CE9F9-3821-4BDE-8ECF-A890B7A3D413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6AC0451E-F182-4EE6-8822-A0D92123261B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93DDBE8A-FB2E-429A-B175-99A6AB05361E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B320EDBB-D5B0-4F26-8290-B4BE27AEA224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7A8F0CBD-FF2E-4107-96B1-F883BD7EF791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59D2DC5-4483-40E0-BE79-BB23C9F5A797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EF92A971-0F91-43DB-AC6F-3F67C47C851A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D4A15AD8-284A-46F2-B8E8-9862B481E1B6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B59A37B-9944-4FA0-813B-36CBAAFB0FFA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D79D824-EBFA-4FE4-9803-110B85A539F8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675BF40-9940-4886-9149-40F910B67EC0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C2EA7204-6E0B-44B0-A0BC-EDB47D6BFC0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4421E76E-EE9B-4A55-98E2-9B81C6434E0F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85CDD0E3-C6B1-4453-809A-F4C0AF846B9A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2A6BB21B-D662-47F7-A945-5AFB4CB64BB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AB4D93B7-152F-4EB0-B125-C746195F0666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4EEFB728-BF70-4A69-B0A0-CB1BF104B4F9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9C337AF6-74C6-4D7A-9661-300CE15B883D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3F2874EC-F826-42B5-A144-2F8D32DB419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2FE5B2EF-02A2-49C6-9AAB-78ED635248C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398D0886-6A9C-4AD2-B363-B0AE5FB5B7C0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72DBCD8D-0692-4661-BE5D-B42C3EF18DCD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EF529845-8F19-4496-B423-37E480933103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C54DD8B9-6807-4358-A240-B9F20152DC0F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7DFED4BA-99B0-4604-9A38-9D78CA732D3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717A38B7-4C17-45A5-A806-8860AC9083B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86F01DC8-173F-4ED3-828D-1FECD6BEA4F2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9E0C83FF-A2D7-4D53-8A42-73C7BF9735CA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B743C887-DD93-45C5-96FC-F2A57F848664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80550292-8270-4825-9AC0-37FB821962FB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9646C511-AE31-42E0-8C8E-BB226944131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380E7A03-4877-4D42-B9B0-3C01E6A46E07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65CE5C3-271B-45BB-89F7-05C9DCCF61ED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twoCellAnchor editAs="oneCell">
    <xdr:from>
      <xdr:col>10</xdr:col>
      <xdr:colOff>396240</xdr:colOff>
      <xdr:row>0</xdr:row>
      <xdr:rowOff>0</xdr:rowOff>
    </xdr:from>
    <xdr:to>
      <xdr:col>11</xdr:col>
      <xdr:colOff>1127760</xdr:colOff>
      <xdr:row>7</xdr:row>
      <xdr:rowOff>45720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id="{5A150BE6-51F6-4BC7-8658-91B5DDF63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5520" y="0"/>
          <a:ext cx="1219200" cy="1219200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23AF513-331A-4418-BB53-0A021B1A1D7B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79191C4D-7CE6-46C5-8A19-391994D1BF03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302263E8-B0C7-4EDC-9E47-182849D8C635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9638E28F-376C-4025-A2C2-CF9125F96AB7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3BDA2F2F-54E1-4076-A4D3-118E6371A1F1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F25307B-DD4C-4963-9F5F-16E650C7B02F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8A277B83-056A-4C87-8CC2-E5524646D656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E3E80525-20C1-4EA2-94BE-1000CDE35E91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6F3CE719-EC82-4E04-8F2B-FCC5025273DE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5DCC778F-928B-4826-9506-3FBA7F58515A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2B632FE1-5E01-4722-9A81-006078F421FC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C323FECA-11DB-4C5E-AEF3-E12E3AAA0D7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6546043C-FE0E-4BA1-A1B2-5858A3CD942B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411E6CD1-E013-45DB-8287-2C0C9A805BCA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38E16080-DDB4-4359-A4FA-BFE12FEE7ABB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EDAF0042-990F-4D62-8DDA-A83750444B3C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DCBD408D-7478-499F-B50C-87FCDEC9D7E2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4E6C7A48-3F42-4596-ABC8-0149D95AD4E1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ED1F81A-D91D-41BB-8519-C077490EC22A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BC5EEC30-4607-418E-8ACB-280D84255D71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F7D5FC28-E588-4B60-8706-D30055E70E2C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DFB75470-7BBE-4847-A0B3-07A448869703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5D0A079F-9484-4832-9D3D-070B0346171A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42C25560-63AE-427E-84E9-D6A5A345788A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E3FB9068-6614-4F2A-AC28-16CBF2BF8E74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EE6D398E-EDC0-4E95-B08E-FFCB653ABC91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7A566D8-A166-4843-A45E-EDCCC10588BA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67358B9F-FF8B-47C3-9CE9-E36731D09AAB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EAF6CEE1-DDF9-4D8A-B053-0F913F01D329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36ECBDE4-8F37-4E8D-8F73-087FE4E5EBB3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A472871B-2044-4B19-9EA8-2005B02B4663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E301D181-0496-43C6-8C26-C2EE5517D5BB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B0D2D60-1B2A-41D4-9895-65FEE0DDABE7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FDD8EB91-1FA4-42AD-BDC6-4CAB8267ED66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5B8E7BE9-2CB5-49E1-B048-8E4BDBC082D0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2A90F615-BB0F-489A-A650-C3E1D112F80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ED5E99A0-DBEE-437B-90FA-1022BB0DCD2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4DD33BF9-9DF9-49A7-9B8F-C709D509721E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C0D3B0-22C2-4A63-ADB8-4156FBE16A95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FFF39804-0609-4D89-B346-316735B00D1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782A6C00-ECB5-423A-BF71-6B6DC1BBC294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BD6D8548-8E06-4132-A180-D03CC8555A0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34F548E-EA8C-4E3D-9EB5-ABBC0EE4C27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62370FF2-57E3-4E6C-B393-9DA75DDCF4D7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E26EC2E1-9A0E-467D-9046-C0AFF2D6C472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9839E9E5-CEE4-4E40-99E3-C17C17412857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9F143BEE-247D-4A1A-9C5B-BFB5F9C6C02E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630F3A6F-0406-402E-85C5-F7D779397F8E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E939B7E-1B33-49FA-B19B-00BBF93EA4E3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2FDD000A-1680-46E3-8A69-593DB1F759B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4A30E11A-EE01-496E-B702-2E3CBAA2A4CA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FD042207-80BC-492E-9BD9-6BC9BA6ECC89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6094121B-5B5D-49F7-A3B5-3364DA15BA49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9D27C6FA-ACAD-4BE1-AFAE-7582B3D2C743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EFAD7EA8-9287-46F1-A29F-64B517699DDB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F8C00423-D7D4-4FD1-8A02-B833CB0D7F0D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588ACD18-C176-41D9-94F9-A3B86CE90BB6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F4D370B5-9729-4118-8DAA-7DC4B0CCEE47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5D37AC5-80C7-45B5-A5B5-6F6860036B99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4ABDE654-44BE-4DE4-8733-A6FC4FEF9756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896DD598-02B1-4553-9B0D-C973178D9740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6F00C"/>
    <pageSetUpPr fitToPage="1"/>
  </sheetPr>
  <dimension ref="A1:M73"/>
  <sheetViews>
    <sheetView tabSelected="1" topLeftCell="A7" workbookViewId="0">
      <selection activeCell="N23" sqref="N23"/>
    </sheetView>
  </sheetViews>
  <sheetFormatPr defaultRowHeight="13.2" x14ac:dyDescent="0.25"/>
  <cols>
    <col min="1" max="1" width="12.44140625" customWidth="1"/>
    <col min="2" max="2" width="52.109375" bestFit="1" customWidth="1"/>
    <col min="3" max="3" width="6.5546875" bestFit="1" customWidth="1"/>
    <col min="4" max="4" width="9.44140625" customWidth="1"/>
    <col min="5" max="5" width="9.109375" bestFit="1" customWidth="1"/>
    <col min="6" max="6" width="11.44140625" customWidth="1"/>
    <col min="7" max="7" width="7.109375" customWidth="1"/>
    <col min="8" max="8" width="11.44140625" customWidth="1"/>
    <col min="9" max="9" width="7.109375" customWidth="1"/>
    <col min="10" max="10" width="11.44140625" customWidth="1"/>
    <col min="11" max="11" width="7.109375" customWidth="1"/>
    <col min="12" max="12" width="17.109375" customWidth="1"/>
  </cols>
  <sheetData>
    <row r="1" spans="1:12" x14ac:dyDescent="0.25">
      <c r="A1" s="1" t="s">
        <v>56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x14ac:dyDescent="0.25">
      <c r="A2" s="1"/>
      <c r="B2" s="2"/>
      <c r="C2" s="2"/>
      <c r="D2" s="2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 t="s">
        <v>0</v>
      </c>
      <c r="B3" s="5"/>
      <c r="C3" s="6"/>
      <c r="D3" s="41" t="s">
        <v>24</v>
      </c>
      <c r="E3" s="4"/>
      <c r="F3" s="6"/>
      <c r="I3" s="4" t="s">
        <v>1</v>
      </c>
      <c r="L3" s="2"/>
    </row>
    <row r="4" spans="1:12" x14ac:dyDescent="0.25">
      <c r="A4" s="4" t="s">
        <v>29</v>
      </c>
      <c r="B4" s="4"/>
      <c r="C4" s="6"/>
      <c r="D4" s="41" t="s">
        <v>35</v>
      </c>
      <c r="E4" s="4"/>
      <c r="F4" s="5"/>
      <c r="I4" s="4" t="s">
        <v>2</v>
      </c>
      <c r="L4" s="2"/>
    </row>
    <row r="5" spans="1:12" x14ac:dyDescent="0.25">
      <c r="A5" s="14" t="s">
        <v>31</v>
      </c>
      <c r="B5" s="4"/>
      <c r="C5" s="7"/>
      <c r="D5" s="42" t="s">
        <v>38</v>
      </c>
      <c r="E5" s="4"/>
      <c r="F5" s="9"/>
      <c r="I5" s="4" t="s">
        <v>40</v>
      </c>
      <c r="L5" s="2"/>
    </row>
    <row r="6" spans="1:12" x14ac:dyDescent="0.25">
      <c r="A6" s="4" t="s">
        <v>32</v>
      </c>
      <c r="B6" s="10"/>
      <c r="C6" s="7"/>
      <c r="D6" s="87" t="s">
        <v>39</v>
      </c>
      <c r="E6" s="4"/>
      <c r="F6" s="5"/>
      <c r="I6" s="4" t="s">
        <v>3</v>
      </c>
      <c r="L6" s="2"/>
    </row>
    <row r="7" spans="1:12" x14ac:dyDescent="0.25">
      <c r="A7" s="4" t="s">
        <v>30</v>
      </c>
      <c r="B7" s="11"/>
      <c r="C7" s="7"/>
      <c r="D7" s="42" t="s">
        <v>37</v>
      </c>
      <c r="E7" s="4"/>
      <c r="F7" s="9"/>
      <c r="I7" s="4" t="s">
        <v>27</v>
      </c>
      <c r="L7" s="2"/>
    </row>
    <row r="8" spans="1:12" x14ac:dyDescent="0.25">
      <c r="A8" s="9" t="s">
        <v>55</v>
      </c>
      <c r="B8" s="11"/>
      <c r="C8" s="7"/>
      <c r="D8" s="42" t="s">
        <v>36</v>
      </c>
      <c r="E8" s="9"/>
      <c r="F8" s="9"/>
      <c r="I8" s="9" t="s">
        <v>4</v>
      </c>
      <c r="L8" s="2"/>
    </row>
    <row r="9" spans="1:12" x14ac:dyDescent="0.25">
      <c r="A9" s="9"/>
      <c r="B9" s="11"/>
      <c r="C9" s="7"/>
      <c r="D9" s="8"/>
      <c r="E9" s="9"/>
      <c r="F9" s="9"/>
      <c r="G9" s="9"/>
      <c r="I9" s="3"/>
      <c r="L9" s="2"/>
    </row>
    <row r="10" spans="1:12" x14ac:dyDescent="0.25">
      <c r="A10" s="5"/>
      <c r="B10" s="5"/>
      <c r="C10" s="12"/>
      <c r="E10" s="9"/>
      <c r="F10" s="13"/>
      <c r="G10" s="4"/>
      <c r="I10" s="3"/>
      <c r="L10" s="2"/>
    </row>
    <row r="11" spans="1:12" x14ac:dyDescent="0.25">
      <c r="A11" s="1" t="s">
        <v>23</v>
      </c>
      <c r="B11" s="1" t="s">
        <v>33</v>
      </c>
      <c r="C11" s="1"/>
      <c r="D11" s="3"/>
      <c r="E11" s="3"/>
      <c r="F11" s="3"/>
      <c r="G11" s="3"/>
      <c r="I11" s="3" t="s">
        <v>26</v>
      </c>
      <c r="L11" s="2"/>
    </row>
    <row r="12" spans="1:12" x14ac:dyDescent="0.25">
      <c r="A12" s="1" t="s">
        <v>5</v>
      </c>
      <c r="B12" s="15" t="s">
        <v>34</v>
      </c>
      <c r="C12" s="16"/>
      <c r="D12" s="3"/>
      <c r="E12" s="3"/>
      <c r="F12" s="3"/>
      <c r="G12" s="3"/>
      <c r="H12" s="3"/>
      <c r="I12" s="3"/>
      <c r="J12" s="3"/>
      <c r="K12" s="2"/>
      <c r="L12" s="2"/>
    </row>
    <row r="13" spans="1:12" x14ac:dyDescent="0.25">
      <c r="A13" s="1" t="s">
        <v>6</v>
      </c>
      <c r="B13" s="17" t="s">
        <v>57</v>
      </c>
      <c r="C13" s="16"/>
      <c r="D13" s="3"/>
      <c r="E13" s="3"/>
      <c r="F13" s="3"/>
      <c r="G13" s="3"/>
      <c r="H13" s="3"/>
      <c r="I13" s="3"/>
      <c r="J13" s="3"/>
      <c r="K13" s="2"/>
      <c r="L13" s="2"/>
    </row>
    <row r="14" spans="1:12" ht="17.399999999999999" x14ac:dyDescent="0.25">
      <c r="A14" s="93" t="s">
        <v>58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</row>
    <row r="15" spans="1:12" ht="13.8" thickBot="1" x14ac:dyDescent="0.3">
      <c r="A15" s="94" t="s">
        <v>7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</row>
    <row r="16" spans="1:12" x14ac:dyDescent="0.25">
      <c r="A16" s="95" t="s">
        <v>8</v>
      </c>
      <c r="B16" s="95" t="s">
        <v>9</v>
      </c>
      <c r="C16" s="96" t="s">
        <v>10</v>
      </c>
      <c r="D16" s="97"/>
      <c r="E16" s="97"/>
      <c r="F16" s="98"/>
      <c r="G16" s="96" t="s">
        <v>11</v>
      </c>
      <c r="H16" s="97"/>
      <c r="I16" s="99" t="s">
        <v>12</v>
      </c>
      <c r="J16" s="100"/>
      <c r="K16" s="97" t="s">
        <v>13</v>
      </c>
      <c r="L16" s="98"/>
    </row>
    <row r="17" spans="1:13" x14ac:dyDescent="0.25">
      <c r="A17" s="95"/>
      <c r="B17" s="95"/>
      <c r="C17" s="18" t="s">
        <v>14</v>
      </c>
      <c r="D17" s="18" t="s">
        <v>15</v>
      </c>
      <c r="E17" s="19" t="s">
        <v>16</v>
      </c>
      <c r="F17" s="19" t="s">
        <v>17</v>
      </c>
      <c r="G17" s="19" t="s">
        <v>15</v>
      </c>
      <c r="H17" s="20" t="s">
        <v>17</v>
      </c>
      <c r="I17" s="21" t="s">
        <v>15</v>
      </c>
      <c r="J17" s="22" t="s">
        <v>17</v>
      </c>
      <c r="K17" s="23" t="s">
        <v>15</v>
      </c>
      <c r="L17" s="19" t="s">
        <v>17</v>
      </c>
    </row>
    <row r="18" spans="1:13" x14ac:dyDescent="0.25">
      <c r="A18" s="18"/>
      <c r="B18" s="78"/>
      <c r="C18" s="18"/>
      <c r="D18" s="18"/>
      <c r="E18" s="19"/>
      <c r="F18" s="19"/>
      <c r="G18" s="23"/>
      <c r="H18" s="20"/>
      <c r="I18" s="21"/>
      <c r="J18" s="22"/>
      <c r="K18" s="47"/>
      <c r="L18" s="19"/>
    </row>
    <row r="19" spans="1:13" x14ac:dyDescent="0.25">
      <c r="A19" s="79"/>
      <c r="B19" s="79"/>
      <c r="C19" s="79"/>
      <c r="D19" s="79"/>
      <c r="E19" s="79"/>
      <c r="F19" s="79"/>
      <c r="G19" s="25"/>
      <c r="H19" s="26"/>
      <c r="I19" s="68"/>
      <c r="J19" s="27"/>
      <c r="K19" s="61"/>
      <c r="L19" s="28"/>
    </row>
    <row r="20" spans="1:13" ht="39.6" x14ac:dyDescent="0.25">
      <c r="A20" s="88" t="s">
        <v>45</v>
      </c>
      <c r="B20" s="89" t="s">
        <v>43</v>
      </c>
      <c r="C20" s="90" t="s">
        <v>44</v>
      </c>
      <c r="D20" s="90">
        <v>1</v>
      </c>
      <c r="E20" s="90">
        <v>360</v>
      </c>
      <c r="F20" s="90">
        <f>E20*D20</f>
        <v>360</v>
      </c>
      <c r="G20" s="25">
        <v>0.85</v>
      </c>
      <c r="H20" s="26">
        <f>G20*F20</f>
        <v>306</v>
      </c>
      <c r="I20" s="45">
        <v>0.15</v>
      </c>
      <c r="J20" s="27">
        <f>I20*E20</f>
        <v>54</v>
      </c>
      <c r="K20" s="61">
        <f>I20+G20</f>
        <v>1</v>
      </c>
      <c r="L20" s="28">
        <f>K20*E20</f>
        <v>360</v>
      </c>
    </row>
    <row r="21" spans="1:13" x14ac:dyDescent="0.25">
      <c r="A21" s="88" t="s">
        <v>47</v>
      </c>
      <c r="B21" s="90" t="s">
        <v>46</v>
      </c>
      <c r="C21" s="90" t="s">
        <v>28</v>
      </c>
      <c r="D21" s="90">
        <v>1</v>
      </c>
      <c r="E21" s="90">
        <v>872</v>
      </c>
      <c r="F21" s="90">
        <f>D21*E21</f>
        <v>872</v>
      </c>
      <c r="G21" s="25">
        <v>0.85</v>
      </c>
      <c r="H21" s="26">
        <f>G21*E21</f>
        <v>741.19999999999993</v>
      </c>
      <c r="I21" s="45">
        <v>0.15</v>
      </c>
      <c r="J21" s="27">
        <f>I21*E21</f>
        <v>130.79999999999998</v>
      </c>
      <c r="K21" s="61">
        <f t="shared" ref="K21:K23" si="0">I21+G21</f>
        <v>1</v>
      </c>
      <c r="L21" s="28">
        <f>K21*E21</f>
        <v>872</v>
      </c>
    </row>
    <row r="22" spans="1:13" x14ac:dyDescent="0.25">
      <c r="A22" s="88" t="s">
        <v>48</v>
      </c>
      <c r="B22" s="88" t="s">
        <v>49</v>
      </c>
      <c r="C22" s="90" t="s">
        <v>28</v>
      </c>
      <c r="D22" s="90">
        <v>1</v>
      </c>
      <c r="E22" s="88">
        <v>8637</v>
      </c>
      <c r="F22" s="90">
        <f t="shared" ref="F22:F25" si="1">E22*D22</f>
        <v>8637</v>
      </c>
      <c r="G22" s="25">
        <v>0.85</v>
      </c>
      <c r="H22" s="26">
        <f>G22*F22</f>
        <v>7341.45</v>
      </c>
      <c r="I22" s="45">
        <v>0.15</v>
      </c>
      <c r="J22" s="27">
        <f>I22*E22</f>
        <v>1295.55</v>
      </c>
      <c r="K22" s="61">
        <f t="shared" si="0"/>
        <v>1</v>
      </c>
      <c r="L22" s="28">
        <f t="shared" ref="L22:L23" si="2">K22*E22</f>
        <v>8637</v>
      </c>
    </row>
    <row r="23" spans="1:13" ht="26.4" x14ac:dyDescent="0.25">
      <c r="A23" s="88" t="s">
        <v>50</v>
      </c>
      <c r="B23" s="89" t="s">
        <v>51</v>
      </c>
      <c r="C23" s="90" t="s">
        <v>28</v>
      </c>
      <c r="D23" s="90">
        <v>1</v>
      </c>
      <c r="E23" s="88">
        <v>200</v>
      </c>
      <c r="F23" s="90">
        <f t="shared" si="1"/>
        <v>200</v>
      </c>
      <c r="G23" s="25">
        <v>0.85</v>
      </c>
      <c r="H23" s="26">
        <f>G23*F23</f>
        <v>170</v>
      </c>
      <c r="I23" s="45">
        <v>0.15</v>
      </c>
      <c r="J23" s="27">
        <f>I23*E23</f>
        <v>30</v>
      </c>
      <c r="K23" s="61">
        <f t="shared" si="0"/>
        <v>1</v>
      </c>
      <c r="L23" s="28">
        <f t="shared" si="2"/>
        <v>200</v>
      </c>
    </row>
    <row r="24" spans="1:13" x14ac:dyDescent="0.25">
      <c r="A24" s="91" t="s">
        <v>52</v>
      </c>
      <c r="B24" s="91"/>
      <c r="C24" s="91"/>
      <c r="D24" s="91"/>
      <c r="E24" s="91"/>
      <c r="F24" s="91"/>
      <c r="G24" s="82"/>
      <c r="H24" s="26"/>
      <c r="I24" s="45"/>
      <c r="J24" s="27"/>
      <c r="K24" s="84"/>
      <c r="L24" s="28"/>
    </row>
    <row r="25" spans="1:13" x14ac:dyDescent="0.25">
      <c r="A25" s="88"/>
      <c r="B25" s="88" t="s">
        <v>53</v>
      </c>
      <c r="C25" s="90" t="s">
        <v>28</v>
      </c>
      <c r="D25" s="90">
        <v>1</v>
      </c>
      <c r="E25" s="88">
        <v>2382</v>
      </c>
      <c r="F25" s="90">
        <f t="shared" si="1"/>
        <v>2382</v>
      </c>
      <c r="G25" s="25">
        <v>0.85</v>
      </c>
      <c r="H25" s="26">
        <f>G25*F25</f>
        <v>2024.7</v>
      </c>
      <c r="I25" s="45">
        <v>0.15</v>
      </c>
      <c r="J25" s="27">
        <f>I25*E25</f>
        <v>357.3</v>
      </c>
      <c r="K25" s="61">
        <f>I25+G25</f>
        <v>1</v>
      </c>
      <c r="L25" s="28">
        <f>K25*E25</f>
        <v>2382</v>
      </c>
    </row>
    <row r="26" spans="1:13" ht="14.4" x14ac:dyDescent="0.3">
      <c r="A26" s="80"/>
      <c r="B26" s="80"/>
      <c r="C26" s="80"/>
      <c r="D26" s="80"/>
      <c r="E26" s="80"/>
      <c r="F26" s="80"/>
      <c r="G26" s="82"/>
      <c r="H26" s="26"/>
      <c r="I26" s="50"/>
      <c r="J26" s="27"/>
      <c r="K26" s="62"/>
      <c r="L26" s="28"/>
      <c r="M26" s="86"/>
    </row>
    <row r="27" spans="1:13" x14ac:dyDescent="0.25">
      <c r="A27" s="79"/>
      <c r="B27" s="79"/>
      <c r="C27" s="79"/>
      <c r="D27" s="79"/>
      <c r="E27" s="79"/>
      <c r="F27" s="79"/>
      <c r="G27" s="25"/>
      <c r="H27" s="26"/>
      <c r="I27" s="46"/>
      <c r="J27" s="27"/>
      <c r="K27" s="62"/>
      <c r="L27" s="28"/>
    </row>
    <row r="28" spans="1:13" ht="14.4" x14ac:dyDescent="0.3">
      <c r="A28" s="80"/>
      <c r="B28" s="80"/>
      <c r="C28" s="80"/>
      <c r="D28" s="80"/>
      <c r="E28" s="80"/>
      <c r="F28" s="80"/>
      <c r="G28" s="83"/>
      <c r="H28" s="52"/>
      <c r="I28" s="53"/>
      <c r="J28" s="27"/>
      <c r="K28" s="84"/>
      <c r="L28" s="28"/>
    </row>
    <row r="29" spans="1:13" s="55" customFormat="1" x14ac:dyDescent="0.25">
      <c r="A29" s="79"/>
      <c r="B29" s="79"/>
      <c r="C29" s="79"/>
      <c r="D29" s="79"/>
      <c r="E29" s="79"/>
      <c r="F29" s="79"/>
      <c r="G29" s="64"/>
      <c r="H29" s="52"/>
      <c r="I29" s="58"/>
      <c r="J29" s="27"/>
      <c r="K29" s="62"/>
      <c r="L29" s="28"/>
    </row>
    <row r="30" spans="1:13" s="55" customFormat="1" ht="14.4" x14ac:dyDescent="0.3">
      <c r="A30" s="80"/>
      <c r="B30" s="80"/>
      <c r="C30" s="80"/>
      <c r="D30" s="80"/>
      <c r="E30" s="80"/>
      <c r="F30" s="80"/>
      <c r="G30" s="64"/>
      <c r="H30" s="52"/>
      <c r="I30" s="85"/>
      <c r="J30" s="27"/>
      <c r="K30" s="62"/>
      <c r="L30" s="28"/>
    </row>
    <row r="31" spans="1:13" s="55" customFormat="1" x14ac:dyDescent="0.25">
      <c r="A31" s="79"/>
      <c r="B31" s="79"/>
      <c r="C31" s="79"/>
      <c r="D31" s="79"/>
      <c r="E31" s="79"/>
      <c r="F31" s="79"/>
      <c r="G31" s="64"/>
      <c r="H31" s="52"/>
      <c r="I31" s="58"/>
      <c r="J31" s="27"/>
      <c r="K31" s="62"/>
      <c r="L31" s="28"/>
    </row>
    <row r="32" spans="1:13" s="55" customFormat="1" ht="14.4" x14ac:dyDescent="0.3">
      <c r="A32" s="80"/>
      <c r="B32" s="80"/>
      <c r="C32" s="80"/>
      <c r="D32" s="80"/>
      <c r="E32" s="81"/>
      <c r="F32" s="80"/>
      <c r="G32" s="64"/>
      <c r="H32" s="52"/>
      <c r="I32" s="59"/>
      <c r="J32" s="27"/>
      <c r="K32" s="62"/>
      <c r="L32" s="28"/>
    </row>
    <row r="33" spans="1:12" s="55" customFormat="1" x14ac:dyDescent="0.25">
      <c r="A33" s="79"/>
      <c r="B33" s="79"/>
      <c r="C33" s="79"/>
      <c r="D33" s="79"/>
      <c r="E33" s="79"/>
      <c r="F33" s="79"/>
      <c r="G33" s="64"/>
      <c r="H33" s="52"/>
      <c r="I33" s="59"/>
      <c r="J33" s="27"/>
      <c r="K33" s="62"/>
      <c r="L33" s="28"/>
    </row>
    <row r="34" spans="1:12" s="55" customFormat="1" ht="14.4" x14ac:dyDescent="0.3">
      <c r="A34" s="80"/>
      <c r="B34" s="80"/>
      <c r="C34" s="80"/>
      <c r="D34" s="80"/>
      <c r="E34" s="80"/>
      <c r="F34" s="80"/>
      <c r="G34" s="64"/>
      <c r="H34" s="52"/>
      <c r="I34" s="59"/>
      <c r="J34" s="27"/>
      <c r="K34" s="62"/>
      <c r="L34" s="28"/>
    </row>
    <row r="35" spans="1:12" s="55" customFormat="1" x14ac:dyDescent="0.25">
      <c r="A35" s="79"/>
      <c r="B35" s="79"/>
      <c r="C35" s="79"/>
      <c r="D35" s="79"/>
      <c r="E35" s="79"/>
      <c r="F35" s="79"/>
      <c r="G35" s="64"/>
      <c r="H35" s="52"/>
      <c r="I35" s="59"/>
      <c r="J35" s="27"/>
      <c r="K35" s="62"/>
      <c r="L35" s="28"/>
    </row>
    <row r="36" spans="1:12" s="55" customFormat="1" ht="14.4" x14ac:dyDescent="0.3">
      <c r="A36" s="80"/>
      <c r="B36" s="80"/>
      <c r="C36" s="80"/>
      <c r="D36" s="80"/>
      <c r="E36" s="80"/>
      <c r="F36" s="80"/>
      <c r="G36" s="64"/>
      <c r="H36" s="52"/>
      <c r="I36" s="59"/>
      <c r="J36" s="27"/>
      <c r="K36" s="62"/>
      <c r="L36" s="28"/>
    </row>
    <row r="37" spans="1:12" s="55" customFormat="1" ht="14.4" x14ac:dyDescent="0.3">
      <c r="A37" s="80"/>
      <c r="B37" s="80"/>
      <c r="C37" s="80"/>
      <c r="D37" s="80"/>
      <c r="E37" s="80"/>
      <c r="F37" s="80"/>
      <c r="G37" s="64"/>
      <c r="H37" s="52"/>
      <c r="I37" s="59"/>
      <c r="J37" s="27"/>
      <c r="K37" s="84"/>
      <c r="L37" s="28"/>
    </row>
    <row r="38" spans="1:12" s="55" customFormat="1" x14ac:dyDescent="0.25">
      <c r="A38" s="79"/>
      <c r="B38" s="79"/>
      <c r="C38" s="79"/>
      <c r="D38" s="79"/>
      <c r="E38" s="79"/>
      <c r="F38" s="79"/>
      <c r="G38" s="64"/>
      <c r="H38" s="67"/>
      <c r="I38" s="59"/>
      <c r="J38" s="60"/>
      <c r="K38" s="64"/>
      <c r="L38" s="65"/>
    </row>
    <row r="39" spans="1:12" s="55" customFormat="1" ht="14.4" x14ac:dyDescent="0.3">
      <c r="A39" s="51"/>
      <c r="B39" s="56"/>
      <c r="C39" s="51"/>
      <c r="D39" s="51"/>
      <c r="E39" s="51"/>
      <c r="F39" s="51"/>
      <c r="G39" s="66"/>
      <c r="H39" s="67"/>
      <c r="I39" s="59"/>
      <c r="J39" s="60"/>
      <c r="K39" s="64"/>
      <c r="L39" s="65"/>
    </row>
    <row r="40" spans="1:12" ht="14.4" x14ac:dyDescent="0.3">
      <c r="A40" s="32"/>
      <c r="B40" s="57"/>
      <c r="C40" s="48"/>
      <c r="D40" s="29"/>
      <c r="E40" s="30"/>
      <c r="F40" s="69"/>
      <c r="G40" s="28"/>
      <c r="H40" s="26"/>
      <c r="I40" s="46"/>
      <c r="J40" s="27"/>
      <c r="K40" s="63"/>
      <c r="L40" s="28"/>
    </row>
    <row r="41" spans="1:12" ht="14.4" x14ac:dyDescent="0.3">
      <c r="A41" s="32"/>
      <c r="B41" s="57"/>
      <c r="C41" s="48"/>
      <c r="D41" s="29"/>
      <c r="E41" s="30"/>
      <c r="F41" s="69"/>
      <c r="G41" s="28"/>
      <c r="H41" s="26"/>
      <c r="I41" s="46"/>
      <c r="J41" s="27"/>
      <c r="K41" s="63"/>
      <c r="L41" s="28"/>
    </row>
    <row r="42" spans="1:12" ht="14.4" x14ac:dyDescent="0.25">
      <c r="A42" s="32"/>
      <c r="B42" s="49"/>
      <c r="C42" s="43"/>
      <c r="D42" s="29"/>
      <c r="E42" s="30"/>
      <c r="F42" s="31"/>
      <c r="G42" s="28"/>
      <c r="H42" s="26"/>
      <c r="I42" s="45"/>
      <c r="J42" s="27"/>
      <c r="K42" s="63"/>
      <c r="L42" s="28"/>
    </row>
    <row r="43" spans="1:12" x14ac:dyDescent="0.25">
      <c r="A43" s="40"/>
      <c r="B43" s="44"/>
      <c r="C43" s="43"/>
      <c r="D43" s="24"/>
      <c r="E43" s="32"/>
      <c r="F43" s="26"/>
      <c r="G43" s="28"/>
      <c r="H43" s="26"/>
      <c r="I43" s="46"/>
      <c r="J43" s="54"/>
      <c r="K43" s="25"/>
      <c r="L43" s="28" t="str">
        <f t="shared" ref="L43" si="3">IF(SUM(E43*K43)=0,"",SUM(E43*K43))</f>
        <v/>
      </c>
    </row>
    <row r="44" spans="1:12" x14ac:dyDescent="0.25">
      <c r="A44" s="33" t="s">
        <v>18</v>
      </c>
      <c r="B44" s="34"/>
      <c r="C44" s="101">
        <f>SUM(F20:F25)</f>
        <v>12451</v>
      </c>
      <c r="D44" s="102"/>
      <c r="E44" s="102"/>
      <c r="F44" s="103"/>
      <c r="G44" s="104">
        <f>SUM(H19:H43)</f>
        <v>10583.35</v>
      </c>
      <c r="H44" s="105"/>
      <c r="I44" s="106">
        <f>SUM(J20:J25)</f>
        <v>1867.6499999999999</v>
      </c>
      <c r="J44" s="107"/>
      <c r="K44" s="108">
        <f>SUM(L19:L43)</f>
        <v>12451</v>
      </c>
      <c r="L44" s="109"/>
    </row>
    <row r="45" spans="1:12" ht="14.4" x14ac:dyDescent="0.3">
      <c r="A45" s="33" t="s">
        <v>54</v>
      </c>
      <c r="B45" s="34"/>
      <c r="C45" s="110">
        <f>C46-C44</f>
        <v>2739.2199999999993</v>
      </c>
      <c r="D45" s="111"/>
      <c r="E45" s="111"/>
      <c r="F45" s="112"/>
      <c r="G45" s="104"/>
      <c r="H45" s="105"/>
      <c r="I45" s="56"/>
      <c r="J45" s="92">
        <f>I46-I44</f>
        <v>410.88300000000004</v>
      </c>
      <c r="K45" s="108">
        <f>K46-K44</f>
        <v>2739.2199999999993</v>
      </c>
      <c r="L45" s="109"/>
    </row>
    <row r="46" spans="1:12" x14ac:dyDescent="0.25">
      <c r="A46" s="35" t="s">
        <v>19</v>
      </c>
      <c r="B46" s="36"/>
      <c r="C46" s="114">
        <f>C44*1.22</f>
        <v>15190.22</v>
      </c>
      <c r="D46" s="115"/>
      <c r="E46" s="115"/>
      <c r="F46" s="116"/>
      <c r="G46" s="117"/>
      <c r="H46" s="118"/>
      <c r="I46" s="119">
        <f>I44*1.22</f>
        <v>2278.5329999999999</v>
      </c>
      <c r="J46" s="119"/>
      <c r="K46" s="115">
        <f>K44*1.22</f>
        <v>15190.22</v>
      </c>
      <c r="L46" s="116"/>
    </row>
    <row r="47" spans="1:12" x14ac:dyDescent="0.25">
      <c r="A47" s="2"/>
      <c r="B47" s="2"/>
      <c r="C47" s="2"/>
      <c r="D47" s="2"/>
      <c r="E47" s="3"/>
      <c r="F47" s="37"/>
      <c r="G47" s="37"/>
      <c r="H47" s="37"/>
      <c r="I47" s="37"/>
      <c r="J47" s="37"/>
      <c r="K47" s="37"/>
      <c r="L47" s="37"/>
    </row>
    <row r="48" spans="1:12" x14ac:dyDescent="0.25">
      <c r="A48" s="38" t="s">
        <v>20</v>
      </c>
      <c r="B48" s="2" t="s">
        <v>41</v>
      </c>
      <c r="D48" s="2" t="s">
        <v>42</v>
      </c>
      <c r="E48" s="3"/>
      <c r="F48" s="3"/>
      <c r="I48" s="39" t="s">
        <v>21</v>
      </c>
      <c r="J48" s="3" t="s">
        <v>22</v>
      </c>
      <c r="K48" s="3"/>
      <c r="L48" s="2"/>
    </row>
    <row r="49" spans="1:12" x14ac:dyDescent="0.25">
      <c r="A49" s="113" t="s">
        <v>25</v>
      </c>
      <c r="B49" s="113"/>
      <c r="C49" s="2"/>
      <c r="D49" s="120" t="s">
        <v>25</v>
      </c>
      <c r="E49" s="120"/>
      <c r="F49" s="120"/>
      <c r="G49" s="120"/>
      <c r="H49" s="113" t="s">
        <v>25</v>
      </c>
      <c r="I49" s="113"/>
      <c r="J49" s="113"/>
      <c r="K49" s="113"/>
      <c r="L49" s="113"/>
    </row>
    <row r="52" spans="1:12" x14ac:dyDescent="0.25">
      <c r="A52" s="2"/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</row>
    <row r="67" ht="12" customHeight="1" x14ac:dyDescent="0.25"/>
    <row r="68" ht="15" customHeight="1" x14ac:dyDescent="0.25"/>
    <row r="69" ht="15" customHeight="1" x14ac:dyDescent="0.25"/>
    <row r="70" ht="15" customHeight="1" x14ac:dyDescent="0.25"/>
    <row r="71" ht="12" customHeight="1" x14ac:dyDescent="0.25"/>
    <row r="72" ht="12" customHeight="1" x14ac:dyDescent="0.25"/>
    <row r="73" ht="12" customHeight="1" x14ac:dyDescent="0.25"/>
  </sheetData>
  <mergeCells count="22">
    <mergeCell ref="A49:B49"/>
    <mergeCell ref="C46:F46"/>
    <mergeCell ref="G46:H46"/>
    <mergeCell ref="I46:J46"/>
    <mergeCell ref="K46:L46"/>
    <mergeCell ref="H49:L49"/>
    <mergeCell ref="D49:G49"/>
    <mergeCell ref="C44:F44"/>
    <mergeCell ref="G44:H44"/>
    <mergeCell ref="I44:J44"/>
    <mergeCell ref="K44:L44"/>
    <mergeCell ref="C45:F45"/>
    <mergeCell ref="G45:H45"/>
    <mergeCell ref="K45:L45"/>
    <mergeCell ref="A14:L14"/>
    <mergeCell ref="A15:L15"/>
    <mergeCell ref="A16:A17"/>
    <mergeCell ref="B16:B17"/>
    <mergeCell ref="C16:F16"/>
    <mergeCell ref="G16:H16"/>
    <mergeCell ref="I16:J16"/>
    <mergeCell ref="K16:L16"/>
  </mergeCells>
  <pageMargins left="0.55118110236220474" right="0.19685039370078741" top="0.27559055118110237" bottom="0.39370078740157483" header="0.23622047244094491" footer="0.23622047244094491"/>
  <pageSetup paperSize="9"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workbookViewId="0">
      <selection activeCell="G25" sqref="G25"/>
    </sheetView>
  </sheetViews>
  <sheetFormatPr defaultRowHeight="13.2" x14ac:dyDescent="0.25"/>
  <sheetData>
    <row r="1" spans="1:6" ht="14.4" x14ac:dyDescent="0.3">
      <c r="B1" s="71"/>
    </row>
    <row r="4" spans="1:6" x14ac:dyDescent="0.25">
      <c r="B4" s="72"/>
    </row>
    <row r="7" spans="1:6" ht="14.4" x14ac:dyDescent="0.3">
      <c r="A7" s="73"/>
      <c r="B7" s="73"/>
      <c r="C7" s="73"/>
      <c r="D7" s="73"/>
      <c r="E7" s="73"/>
      <c r="F7" s="73"/>
    </row>
    <row r="9" spans="1:6" ht="14.4" x14ac:dyDescent="0.3">
      <c r="B9" s="70"/>
    </row>
    <row r="11" spans="1:6" ht="14.4" x14ac:dyDescent="0.3">
      <c r="B11" s="74"/>
      <c r="C11" s="74"/>
      <c r="D11" s="74"/>
      <c r="E11" s="74"/>
      <c r="F11" s="74"/>
    </row>
    <row r="12" spans="1:6" ht="14.4" x14ac:dyDescent="0.3">
      <c r="B12" s="74"/>
      <c r="C12" s="74"/>
      <c r="D12" s="74"/>
      <c r="E12" s="74"/>
      <c r="F12" s="74"/>
    </row>
    <row r="13" spans="1:6" ht="14.4" x14ac:dyDescent="0.3">
      <c r="B13" s="74"/>
      <c r="C13" s="74"/>
      <c r="D13" s="74"/>
      <c r="E13" s="74"/>
      <c r="F13" s="74"/>
    </row>
    <row r="14" spans="1:6" ht="14.4" x14ac:dyDescent="0.3">
      <c r="B14" s="74"/>
      <c r="C14" s="74"/>
      <c r="D14" s="74"/>
      <c r="E14" s="74"/>
      <c r="F14" s="75"/>
    </row>
    <row r="15" spans="1:6" ht="14.4" x14ac:dyDescent="0.3">
      <c r="F15" s="74"/>
    </row>
    <row r="16" spans="1:6" ht="14.4" x14ac:dyDescent="0.3">
      <c r="B16" s="74"/>
      <c r="F16" s="75"/>
    </row>
    <row r="19" spans="2:6" ht="14.4" x14ac:dyDescent="0.3">
      <c r="B19" s="70"/>
    </row>
    <row r="21" spans="2:6" ht="14.4" x14ac:dyDescent="0.3">
      <c r="B21" s="76"/>
      <c r="C21" s="76"/>
      <c r="D21" s="76"/>
      <c r="E21" s="76"/>
      <c r="F21" s="76"/>
    </row>
    <row r="22" spans="2:6" ht="14.4" x14ac:dyDescent="0.3">
      <c r="B22" s="76"/>
      <c r="C22" s="76"/>
      <c r="D22" s="76"/>
      <c r="E22" s="76"/>
      <c r="F22" s="76"/>
    </row>
    <row r="23" spans="2:6" ht="14.4" x14ac:dyDescent="0.3">
      <c r="B23" s="76"/>
      <c r="C23" s="76"/>
      <c r="D23" s="76"/>
      <c r="E23" s="76"/>
      <c r="F23" s="76"/>
    </row>
    <row r="24" spans="2:6" ht="14.4" x14ac:dyDescent="0.3">
      <c r="B24" s="76"/>
      <c r="C24" s="76"/>
      <c r="D24" s="76"/>
      <c r="E24" s="76"/>
      <c r="F24" s="76"/>
    </row>
    <row r="25" spans="2:6" ht="14.4" x14ac:dyDescent="0.3">
      <c r="B25" s="76"/>
      <c r="C25" s="76"/>
      <c r="D25" s="76"/>
      <c r="E25" s="76"/>
      <c r="F25" s="76"/>
    </row>
    <row r="26" spans="2:6" ht="14.4" x14ac:dyDescent="0.3">
      <c r="B26" s="76"/>
      <c r="C26" s="76"/>
      <c r="D26" s="76"/>
      <c r="E26" s="76"/>
      <c r="F26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Kivikuvandi akt</vt:lpstr>
      <vt:lpstr>Mahtude muutus</vt:lpstr>
      <vt:lpstr>'Kivikuvandi akt'!Print_Area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Uko Nõulik</dc:creator>
  <cp:lastModifiedBy>Andrus Sibul</cp:lastModifiedBy>
  <cp:lastPrinted>2014-10-08T13:44:37Z</cp:lastPrinted>
  <dcterms:created xsi:type="dcterms:W3CDTF">2014-10-08T12:36:28Z</dcterms:created>
  <dcterms:modified xsi:type="dcterms:W3CDTF">2024-11-04T09:16:27Z</dcterms:modified>
</cp:coreProperties>
</file>